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<sst xmlns="http://schemas.openxmlformats.org/spreadsheetml/2006/main" count="262" uniqueCount="62">
  <si>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</si>
  <si>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</si>
  <si>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</si>
  <si>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</si>
  <si>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</si>
  <si>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</si>
  <si>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</si>
  <si>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</si>
  <si>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</si>
  <si>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</si>
  <si>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</si>
  <si>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</si>
  <si>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</si>
  <si>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</si>
  <si>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</si>
  <si>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Financing Account (024-70-4234)</t>
  </si>
  <si>
    <t>TAFS: 70-4234 /X</t>
  </si>
  <si>
    <t>X</t>
  </si>
  <si>
    <t>4234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</si>
  <si>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</si>
  <si>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</si>
  <si>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</si>
  <si>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</si>
  <si>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</si>
  <si>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</si>
  <si>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</si>
  <si>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</si>
  <si>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</si>
  <si>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BA: Mand: Spending auth:Antic colls, reimbs, other</t>
  </si>
  <si>
    <t>B2</t>
  </si>
  <si>
    <t>BA: Mand: Spending auth: Antic cap tran, red debt</t>
  </si>
  <si>
    <t>Total budgetary resources avail (disc. and mand.)</t>
  </si>
  <si>
    <t>CDL Loans</t>
  </si>
  <si>
    <t>A1</t>
  </si>
  <si>
    <t>Sandy Supplemental - CDL Loans</t>
  </si>
  <si>
    <t>A2</t>
  </si>
  <si>
    <t>Consolidated Appropriations Act, 2021</t>
  </si>
  <si>
    <t>A3</t>
  </si>
  <si>
    <t>Total budgetary resources available</t>
  </si>
  <si>
    <t>OMB Footnotes</t>
  </si>
  <si>
    <t>Footnotes for Apportioned Amounts</t>
  </si>
  <si>
    <t xml:space="preserve">A1 </t>
  </si>
  <si>
    <t>$6,717,996.39 using a subsidy rate of 77.60% for available subsidy related to P.L. 103-327, P.L. 104-134, and P.L. 100-329</t>
  </si>
  <si>
    <t xml:space="preserve">A2 </t>
  </si>
  <si>
    <t>$16,592,247.20 using a subsidy rate of 77.60% for available subsidy rated to P.L. 113-2</t>
  </si>
  <si>
    <t xml:space="preserve">A3 </t>
  </si>
  <si>
    <t>$287,509,401.82 using a subsidy rate of 77.60% for subsidy available from carryover or transfer in authority from DRF related to P.L. 116-260</t>
  </si>
  <si>
    <t>Footnotes for Budgetary Resources</t>
  </si>
  <si>
    <t xml:space="preserve">B1 </t>
  </si>
  <si>
    <t>Mandatory Borrowing authority for available CDL subsidy at FY22 subsidy rate of 77.60% subsidy - Borrowing at 22.40%</t>
  </si>
  <si>
    <t xml:space="preserve">B2 </t>
  </si>
  <si>
    <t>Anticipated Fed collections for remainder of available CDL 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</si>
  <si>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</si>
  <si>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</si>
  <si>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</si>
  <si>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</si>
  <si>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</si>
  <si>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</si>
  <si>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06:30 PM</t>
  </si>
  <si>
    <t xml:space="preserve">TAF(s) Included: </t>
  </si>
  <si>
    <t>70-4234 \X (Disaster Assistance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</si>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</sst>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70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70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70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70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1400</v>
      </c>
      <c r="H16" s="5" t="s">
        <v>61</v>
      </c>
      <c r="I16" s="5" t="s">
        <v>26</v>
      </c>
      <c r="J16" s="8">
        <v>69623601</v>
      </c>
      <c r="K16" s="6" t="s">
        <v>27</v>
      </c>
    </row>
    <row r="17" spans="1:11" x14ac:dyDescent="0.2">
      <c r="A17" s="1">
        <v>70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1840</v>
      </c>
      <c r="H17" s="5" t="s">
        <v>61</v>
      </c>
      <c r="I17" s="5" t="s">
        <v>28</v>
      </c>
      <c r="J17" s="8">
        <v>252196045</v>
      </c>
      <c r="K17" s="6" t="s">
        <v>29</v>
      </c>
    </row>
    <row r="18" spans="1:11" x14ac:dyDescent="0.2">
      <c r="A18" s="1">
        <v>70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1842</v>
      </c>
      <c r="H18" s="5" t="s">
        <v>61</v>
      </c>
      <c r="I18" s="5" t="s">
        <v>30</v>
      </c>
      <c r="J18" s="8">
        <v>-11000000</v>
      </c>
      <c r="K18" s="6" t="s">
        <v>61</v>
      </c>
    </row>
    <row r="19" spans="1:11" x14ac:dyDescent="0.2">
      <c r="A19" s="10">
        <v>70</v>
      </c>
      <c r="B19" s="10" t="s">
        <v>61</v>
      </c>
      <c r="C19" s="10" t="s">
        <v>17</v>
      </c>
      <c r="D19" s="10" t="s">
        <v>18</v>
      </c>
      <c r="E19" s="10" t="s">
        <v>61</v>
      </c>
      <c r="F19" s="10" t="s">
        <v>61</v>
      </c>
      <c r="G19" s="11">
        <v>1920</v>
      </c>
      <c r="H19" s="11" t="s">
        <v>61</v>
      </c>
      <c r="I19" s="11" t="s">
        <v>31</v>
      </c>
      <c r="J19" s="12">
        <f>SUM(J16:J18)</f>
        <v>310819646</v>
      </c>
      <c r="K19" s="13" t="s">
        <v>61</v>
      </c>
    </row>
    <row r="20" spans="1:11" x14ac:dyDescent="0.2">
      <c r="A20" s="1">
        <v>70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6012</v>
      </c>
      <c r="H20" s="5" t="s">
        <v>61</v>
      </c>
      <c r="I20" s="5" t="s">
        <v>32</v>
      </c>
      <c r="J20" s="8">
        <v>6717997</v>
      </c>
      <c r="K20" s="6" t="s">
        <v>33</v>
      </c>
    </row>
    <row r="21" spans="1:11" x14ac:dyDescent="0.2">
      <c r="A21" s="1">
        <v>70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6015</v>
      </c>
      <c r="H21" s="5" t="s">
        <v>61</v>
      </c>
      <c r="I21" s="5" t="s">
        <v>34</v>
      </c>
      <c r="J21" s="8">
        <v>16592247</v>
      </c>
      <c r="K21" s="6" t="s">
        <v>35</v>
      </c>
    </row>
    <row r="22" spans="1:11" x14ac:dyDescent="0.2">
      <c r="A22" s="1">
        <v>70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6017</v>
      </c>
      <c r="H22" s="5" t="s">
        <v>61</v>
      </c>
      <c r="I22" s="5" t="s">
        <v>36</v>
      </c>
      <c r="J22" s="8">
        <v>287509402</v>
      </c>
      <c r="K22" s="6" t="s">
        <v>37</v>
      </c>
    </row>
    <row r="23" spans="1:11" x14ac:dyDescent="0.2">
      <c r="A23" s="10">
        <v>70</v>
      </c>
      <c r="B23" s="10" t="s">
        <v>61</v>
      </c>
      <c r="C23" s="10" t="s">
        <v>17</v>
      </c>
      <c r="D23" s="10" t="s">
        <v>18</v>
      </c>
      <c r="E23" s="10" t="s">
        <v>61</v>
      </c>
      <c r="F23" s="10" t="s">
        <v>61</v>
      </c>
      <c r="G23" s="11">
        <v>6190</v>
      </c>
      <c r="H23" s="11" t="s">
        <v>61</v>
      </c>
      <c r="I23" s="11" t="s">
        <v>38</v>
      </c>
      <c r="J23" s="12">
        <f>IF(SUM(J16:J18)=SUM(J20:J22),SUM(J20:J22), "ERROR: Line 1920 &lt;&gt; Line 6190")</f>
        <v>310819646</v>
      </c>
      <c r="K23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39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40</v>
      </c>
    </row>
    <row r="7" spans="1:2" x14ac:dyDescent="0.2">
      <c r="A7" s="1" t="s">
        <v>61</v>
      </c>
      <c r="B7" s="9" t="s">
        <v>61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4" t="s">
        <v>43</v>
      </c>
      <c r="B9" s="15" t="s">
        <v>44</v>
      </c>
    </row>
    <row r="10" spans="1:2" ht="25.5" x14ac:dyDescent="0.2">
      <c r="A10" s="14" t="s">
        <v>45</v>
      </c>
      <c r="B10" s="15" t="s">
        <v>46</v>
      </c>
    </row>
    <row r="11" spans="1:2" x14ac:dyDescent="0.2">
      <c r="A11" s="1" t="s">
        <v>61</v>
      </c>
      <c r="B11" s="9" t="s">
        <v>61</v>
      </c>
    </row>
    <row r="12" spans="1:2" x14ac:dyDescent="0.2">
      <c r="A12" s="1" t="s">
        <v>61</v>
      </c>
      <c r="B12" s="16" t="s">
        <v>47</v>
      </c>
    </row>
    <row r="13" spans="1:2" x14ac:dyDescent="0.2">
      <c r="A13" s="1" t="s">
        <v>61</v>
      </c>
      <c r="B13" s="9" t="s">
        <v>61</v>
      </c>
    </row>
    <row r="14" spans="1:2" x14ac:dyDescent="0.2">
      <c r="A14" s="14" t="s">
        <v>48</v>
      </c>
      <c r="B14" s="15" t="s">
        <v>49</v>
      </c>
    </row>
    <row r="15" spans="1:2" x14ac:dyDescent="0.2">
      <c r="A15" s="14" t="s">
        <v>50</v>
      </c>
      <c r="B15" s="15" t="s">
        <v>51</v>
      </c>
    </row>
    <row r="16" spans="1:2" x14ac:dyDescent="0.2">
      <c r="A16" s="1" t="s">
        <v>61</v>
      </c>
      <c r="B16" s="9" t="s">
        <v>61</v>
      </c>
    </row>
    <row r="17" spans="1:2" x14ac:dyDescent="0.2">
      <c r="A17" s="20" t="s">
        <v>52</v>
      </c>
      <c r="B17" s="19" t="s">
        <v>61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2022-08-23T12:33:35Z</dcterms:created>
  <dcterms:modified xsi:type="dcterms:W3CDTF">2022-08-23T16:33:36Z</dcterms:modified>
</cp:coreProperties>
</file>